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TEXNIKI\DI_ERGON\4. Διαγωνισμοί - Έργα 2024-2025\1. PHOTOVOLTAIC &amp; LED\1.1 Photovoltaic\Υπό Έργο Σύνδεση ΝΠ -- ΗΜΑ'\New Infrastructure\Tender (PV Connection Works)\2025_02_03_Τελική Προκήρυξη &amp; Συνοδευτικά\"/>
    </mc:Choice>
  </mc:AlternateContent>
  <xr:revisionPtr revIDLastSave="0" documentId="13_ncr:1_{4909FAE8-D426-460F-B7E2-C2BB9DE9CE78}" xr6:coauthVersionLast="47" xr6:coauthVersionMax="47" xr10:uidLastSave="{00000000-0000-0000-0000-000000000000}"/>
  <bookViews>
    <workbookView xWindow="28680" yWindow="-120" windowWidth="20730" windowHeight="11310" xr2:uid="{00000000-000D-0000-FFFF-FFFF00000000}"/>
  </bookViews>
  <sheets>
    <sheet name="Offer" sheetId="2" r:id="rId1"/>
  </sheets>
  <definedNames>
    <definedName name="_xlnm.Print_Area" localSheetId="0">Offer!$A$1:$J$26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0" i="2"/>
  <c r="J21" i="2"/>
  <c r="J22" i="2"/>
  <c r="J23" i="2"/>
  <c r="J24" i="2"/>
  <c r="J18" i="2"/>
  <c r="J15" i="2"/>
  <c r="J12" i="2"/>
  <c r="J13" i="2"/>
  <c r="J11" i="2"/>
  <c r="J9" i="2"/>
  <c r="G24" i="2"/>
  <c r="E17" i="2"/>
  <c r="E22" i="2" s="1"/>
  <c r="G22" i="2" s="1"/>
  <c r="E15" i="2"/>
  <c r="G15" i="2" s="1"/>
  <c r="G13" i="2"/>
  <c r="E12" i="2"/>
  <c r="G12" i="2" s="1"/>
  <c r="G11" i="2"/>
  <c r="G8" i="2"/>
  <c r="E8" i="2"/>
  <c r="F7" i="2"/>
  <c r="G7" i="2" s="1"/>
  <c r="G9" i="2" s="1"/>
  <c r="J26" i="2" l="1"/>
  <c r="F9" i="2"/>
  <c r="E19" i="2"/>
  <c r="E21" i="2"/>
  <c r="G21" i="2" s="1"/>
  <c r="E23" i="2"/>
  <c r="G23" i="2" s="1"/>
  <c r="G17" i="2"/>
  <c r="E18" i="2"/>
  <c r="G18" i="2" s="1"/>
  <c r="E20" i="2" l="1"/>
  <c r="G20" i="2" s="1"/>
  <c r="G19" i="2"/>
</calcChain>
</file>

<file path=xl/sharedStrings.xml><?xml version="1.0" encoding="utf-8"?>
<sst xmlns="http://schemas.openxmlformats.org/spreadsheetml/2006/main" count="82" uniqueCount="65">
  <si>
    <t>PV Connection Works Project</t>
  </si>
  <si>
    <t>New Infrastrutcure</t>
  </si>
  <si>
    <t>s/n:</t>
  </si>
  <si>
    <t>Description:</t>
  </si>
  <si>
    <t>Unit:</t>
  </si>
  <si>
    <t>Quantity:</t>
  </si>
  <si>
    <t>Items:</t>
  </si>
  <si>
    <t>Total Quantity:</t>
  </si>
  <si>
    <t>Comment:</t>
  </si>
  <si>
    <t>Unit Price:</t>
  </si>
  <si>
    <t>Cost:</t>
  </si>
  <si>
    <t>C</t>
  </si>
  <si>
    <t>Cables Procurement</t>
  </si>
  <si>
    <t>C.1</t>
  </si>
  <si>
    <r>
      <t xml:space="preserve">1x NA2XY </t>
    </r>
    <r>
      <rPr>
        <sz val="12"/>
        <color theme="1"/>
        <rFont val="Calibri"/>
        <family val="2"/>
        <charset val="161"/>
        <scheme val="minor"/>
      </rPr>
      <t>240</t>
    </r>
    <r>
      <rPr>
        <sz val="11"/>
        <color theme="1"/>
        <rFont val="Calibri"/>
        <family val="2"/>
        <scheme val="minor"/>
      </rPr>
      <t>mm2</t>
    </r>
  </si>
  <si>
    <t>m</t>
  </si>
  <si>
    <t>Total: 3ph x 8items x (1x NA2XY 240mm2) (Phases)</t>
  </si>
  <si>
    <t>C.2</t>
  </si>
  <si>
    <t>Total: 4x (1x NA2XY 240mm2) (Neutral)</t>
  </si>
  <si>
    <t>C.T</t>
  </si>
  <si>
    <t>(1x NA2XY 240mm2)</t>
  </si>
  <si>
    <t>P</t>
  </si>
  <si>
    <t>Piping procurement</t>
  </si>
  <si>
    <t>P.1</t>
  </si>
  <si>
    <r>
      <t xml:space="preserve">KOUVIDIS GEONFLEX N750 </t>
    </r>
    <r>
      <rPr>
        <sz val="12"/>
        <color theme="1"/>
        <rFont val="Calibri"/>
        <family val="2"/>
        <charset val="161"/>
        <scheme val="minor"/>
      </rPr>
      <t>Φ125</t>
    </r>
  </si>
  <si>
    <t>Φ125</t>
  </si>
  <si>
    <t>P.2</t>
  </si>
  <si>
    <t>Pipe Spacers Φ125 - 8(4x2) (per 1,5m)</t>
  </si>
  <si>
    <t>pc</t>
  </si>
  <si>
    <t>Φ125 - 8(4x2)</t>
  </si>
  <si>
    <t>P.3</t>
  </si>
  <si>
    <t>Pipe Connector Φ125</t>
  </si>
  <si>
    <t>CL</t>
  </si>
  <si>
    <t>Labor for cables installation in the new infrastructure (Underground pipes &amp; manholes) according to arrangement shown in Specifications E.1. Including manpower and heavy machinery use.</t>
  </si>
  <si>
    <t>CL.1</t>
  </si>
  <si>
    <t>Installation of 1x NA2XY 240mm2 cable</t>
  </si>
  <si>
    <t>Measured in length</t>
  </si>
  <si>
    <t>E</t>
  </si>
  <si>
    <t>Excavation &amp; New Infrastucture</t>
  </si>
  <si>
    <t>E.1</t>
  </si>
  <si>
    <t>Trench Excavation works, piping installation only works, concrete, surface finish. According to Specifications "E.1"</t>
  </si>
  <si>
    <t>Calculations length</t>
  </si>
  <si>
    <t>E.1.1</t>
  </si>
  <si>
    <t xml:space="preserve">Trench Excavation Works (0,9m Depth x 0,75m Width), inc. tarmac cutting. </t>
  </si>
  <si>
    <t>m3</t>
  </si>
  <si>
    <t>Total Volume</t>
  </si>
  <si>
    <t>E.1.2</t>
  </si>
  <si>
    <t xml:space="preserve">Concrete C20/25 (0,8m Depth x 0,75m Width) Procurement </t>
  </si>
  <si>
    <t>E.1.3</t>
  </si>
  <si>
    <t>Concrete C20/25 (0,8m Depth x 0,75m Width) Labor</t>
  </si>
  <si>
    <t>E.1.4</t>
  </si>
  <si>
    <t>Metallic Mesh T131 (2x Layers)</t>
  </si>
  <si>
    <t>m2</t>
  </si>
  <si>
    <t>Total Area</t>
  </si>
  <si>
    <t>E.1.5</t>
  </si>
  <si>
    <t xml:space="preserve">Tarmac Finish (0,1m Depth x 0,75m Width) </t>
  </si>
  <si>
    <t>E.1.6</t>
  </si>
  <si>
    <t>Pipes &amp; Spacers Installation works</t>
  </si>
  <si>
    <t>E.1.7</t>
  </si>
  <si>
    <t>Manholes Construction. According to Specifications "E.2". Nominal Dimensions Length: 0.7m x Width: 0.7m x Height: 0.9m. Includes excavation, formwork, concrete, reinforcing bars, cast iron cover and all materials.</t>
  </si>
  <si>
    <t>Per piece/item</t>
  </si>
  <si>
    <t>S</t>
  </si>
  <si>
    <t>Project Sum</t>
  </si>
  <si>
    <t>Offer Sheet</t>
  </si>
  <si>
    <t>Total Cable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</si>
</sst>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8]_-;\-* #,##0.00\ [$€-408]_-;_-* &quot;-&quot;??\ [$€-408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9" tint="-0.249977111117893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72CB-9371-4CCF-B88C-3646E3501B1D}">
  <sheetPr>
    <pageSetUpPr fitToPage="1"/>
  </sheetPr>
  <dimension ref="B1:J28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0" sqref="C10"/>
    </sheetView>
  </sheetViews>
  <sheetFormatPr defaultRowHeight="15" x14ac:dyDescent="0.25"/>
  <cols>
    <col min="1" max="1" width="3.7109375" customWidth="1"/>
    <col min="2" max="2" width="9.140625" style="3"/>
    <col min="3" max="3" width="32" style="2" customWidth="1"/>
    <col min="4" max="6" width="9.140625" style="3"/>
    <col min="7" max="7" width="15" style="3" customWidth="1"/>
    <col min="8" max="8" width="29.7109375" style="2" customWidth="1"/>
    <col min="9" max="10" width="15" style="3" customWidth="1"/>
  </cols>
  <sheetData>
    <row r="1" spans="2:10" x14ac:dyDescent="0.25">
      <c r="B1" s="1" t="s">
        <v>0</v>
      </c>
    </row>
    <row r="2" spans="2:10" ht="15" customHeight="1" x14ac:dyDescent="0.25">
      <c r="B2" s="4" t="s">
        <v>1</v>
      </c>
      <c r="H2" s="3"/>
    </row>
    <row r="3" spans="2:10" ht="15" customHeight="1" x14ac:dyDescent="0.25">
      <c r="B3" s="1" t="s">
        <v>63</v>
      </c>
      <c r="H3" s="3"/>
    </row>
    <row r="4" spans="2:10" x14ac:dyDescent="0.25">
      <c r="B4" s="1"/>
    </row>
    <row r="5" spans="2:10" x14ac:dyDescent="0.25">
      <c r="B5" s="5" t="s">
        <v>2</v>
      </c>
      <c r="C5" s="6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  <c r="I5" s="5" t="s">
        <v>9</v>
      </c>
      <c r="J5" s="5" t="s">
        <v>10</v>
      </c>
    </row>
    <row r="6" spans="2:10" ht="21.75" customHeight="1" x14ac:dyDescent="0.25">
      <c r="B6" s="5" t="s">
        <v>11</v>
      </c>
      <c r="C6" s="7" t="s">
        <v>12</v>
      </c>
      <c r="D6" s="8"/>
      <c r="E6" s="8"/>
      <c r="F6" s="8"/>
      <c r="G6" s="8"/>
      <c r="H6" s="9"/>
      <c r="I6" s="10"/>
      <c r="J6" s="11"/>
    </row>
    <row r="7" spans="2:10" ht="30" x14ac:dyDescent="0.25">
      <c r="B7" s="5" t="s">
        <v>13</v>
      </c>
      <c r="C7" s="9" t="s">
        <v>14</v>
      </c>
      <c r="D7" s="8" t="s">
        <v>15</v>
      </c>
      <c r="E7" s="12">
        <v>470</v>
      </c>
      <c r="F7" s="8">
        <f>8*3</f>
        <v>24</v>
      </c>
      <c r="G7" s="8">
        <f>E7*F7</f>
        <v>11280</v>
      </c>
      <c r="H7" s="9" t="s">
        <v>16</v>
      </c>
      <c r="I7" s="13"/>
      <c r="J7" s="14"/>
    </row>
    <row r="8" spans="2:10" ht="30" x14ac:dyDescent="0.25">
      <c r="B8" s="5" t="s">
        <v>17</v>
      </c>
      <c r="C8" s="9" t="s">
        <v>14</v>
      </c>
      <c r="D8" s="8" t="s">
        <v>15</v>
      </c>
      <c r="E8" s="8">
        <f>E7</f>
        <v>470</v>
      </c>
      <c r="F8" s="8">
        <v>4</v>
      </c>
      <c r="G8" s="8">
        <f>E8*F8</f>
        <v>1880</v>
      </c>
      <c r="H8" s="9" t="s">
        <v>18</v>
      </c>
      <c r="I8" s="15"/>
      <c r="J8" s="16"/>
    </row>
    <row r="9" spans="2:10" ht="71.25" customHeight="1" x14ac:dyDescent="0.25">
      <c r="B9" s="17" t="s">
        <v>19</v>
      </c>
      <c r="C9" s="18" t="s">
        <v>64</v>
      </c>
      <c r="D9" s="19" t="s">
        <v>15</v>
      </c>
      <c r="E9" s="19"/>
      <c r="F9" s="19">
        <f>F7+F8</f>
        <v>28</v>
      </c>
      <c r="G9" s="19">
        <f>G7+G8</f>
        <v>13160</v>
      </c>
      <c r="H9" s="18" t="s">
        <v>20</v>
      </c>
      <c r="I9" s="20"/>
      <c r="J9" s="21">
        <f>I9*G9</f>
        <v>0</v>
      </c>
    </row>
    <row r="10" spans="2:10" ht="24" customHeight="1" x14ac:dyDescent="0.25">
      <c r="B10" s="5" t="s">
        <v>21</v>
      </c>
      <c r="C10" s="9" t="s">
        <v>22</v>
      </c>
      <c r="D10" s="8"/>
      <c r="E10" s="8"/>
      <c r="F10" s="8"/>
      <c r="G10" s="8"/>
      <c r="H10" s="9"/>
      <c r="I10" s="22"/>
      <c r="J10" s="23"/>
    </row>
    <row r="11" spans="2:10" ht="26.25" customHeight="1" x14ac:dyDescent="0.25">
      <c r="B11" s="17" t="s">
        <v>23</v>
      </c>
      <c r="C11" s="18" t="s">
        <v>24</v>
      </c>
      <c r="D11" s="19" t="s">
        <v>15</v>
      </c>
      <c r="E11" s="12">
        <v>455</v>
      </c>
      <c r="F11" s="19">
        <v>8</v>
      </c>
      <c r="G11" s="19">
        <f>E11*F11</f>
        <v>3640</v>
      </c>
      <c r="H11" s="18" t="s">
        <v>25</v>
      </c>
      <c r="I11" s="20"/>
      <c r="J11" s="21">
        <f>I11*G11</f>
        <v>0</v>
      </c>
    </row>
    <row r="12" spans="2:10" ht="37.5" customHeight="1" x14ac:dyDescent="0.25">
      <c r="B12" s="17" t="s">
        <v>26</v>
      </c>
      <c r="C12" s="18" t="s">
        <v>27</v>
      </c>
      <c r="D12" s="19" t="s">
        <v>28</v>
      </c>
      <c r="E12" s="19">
        <f>ROUNDUP(E11/1.5,0)</f>
        <v>304</v>
      </c>
      <c r="F12" s="19">
        <v>1</v>
      </c>
      <c r="G12" s="19">
        <f>E12*F12</f>
        <v>304</v>
      </c>
      <c r="H12" s="18" t="s">
        <v>29</v>
      </c>
      <c r="I12" s="20"/>
      <c r="J12" s="21">
        <f t="shared" ref="J12:J15" si="0">I12*G12</f>
        <v>0</v>
      </c>
    </row>
    <row r="13" spans="2:10" ht="30" customHeight="1" x14ac:dyDescent="0.25">
      <c r="B13" s="17" t="s">
        <v>30</v>
      </c>
      <c r="C13" s="18" t="s">
        <v>31</v>
      </c>
      <c r="D13" s="19" t="s">
        <v>28</v>
      </c>
      <c r="E13" s="19">
        <v>73</v>
      </c>
      <c r="F13" s="19">
        <v>1</v>
      </c>
      <c r="G13" s="19">
        <f>E13*F13</f>
        <v>73</v>
      </c>
      <c r="H13" s="18" t="s">
        <v>25</v>
      </c>
      <c r="I13" s="20"/>
      <c r="J13" s="21">
        <f t="shared" si="0"/>
        <v>0</v>
      </c>
    </row>
    <row r="14" spans="2:10" ht="105" x14ac:dyDescent="0.25">
      <c r="B14" s="5" t="s">
        <v>32</v>
      </c>
      <c r="C14" s="9" t="s">
        <v>33</v>
      </c>
      <c r="D14" s="8"/>
      <c r="E14" s="8"/>
      <c r="F14" s="8"/>
      <c r="G14" s="8"/>
      <c r="H14" s="9"/>
      <c r="I14" s="22"/>
      <c r="J14" s="23"/>
    </row>
    <row r="15" spans="2:10" ht="48.75" customHeight="1" x14ac:dyDescent="0.25">
      <c r="B15" s="17" t="s">
        <v>34</v>
      </c>
      <c r="C15" s="18" t="s">
        <v>35</v>
      </c>
      <c r="D15" s="19" t="s">
        <v>15</v>
      </c>
      <c r="E15" s="19">
        <f>E7</f>
        <v>470</v>
      </c>
      <c r="F15" s="19">
        <v>28</v>
      </c>
      <c r="G15" s="19">
        <f>E15*F15</f>
        <v>13160</v>
      </c>
      <c r="H15" s="18" t="s">
        <v>36</v>
      </c>
      <c r="I15" s="20"/>
      <c r="J15" s="21">
        <f t="shared" si="0"/>
        <v>0</v>
      </c>
    </row>
    <row r="16" spans="2:10" ht="33.75" customHeight="1" x14ac:dyDescent="0.25">
      <c r="B16" s="5" t="s">
        <v>37</v>
      </c>
      <c r="C16" s="9" t="s">
        <v>38</v>
      </c>
      <c r="D16" s="8"/>
      <c r="E16" s="8"/>
      <c r="F16" s="8"/>
      <c r="G16" s="8"/>
      <c r="H16" s="9"/>
      <c r="I16" s="10"/>
      <c r="J16" s="11"/>
    </row>
    <row r="17" spans="2:10" ht="70.5" customHeight="1" x14ac:dyDescent="0.25">
      <c r="B17" s="5" t="s">
        <v>39</v>
      </c>
      <c r="C17" s="9" t="s">
        <v>40</v>
      </c>
      <c r="D17" s="8" t="s">
        <v>15</v>
      </c>
      <c r="E17" s="8">
        <f>E11</f>
        <v>455</v>
      </c>
      <c r="F17" s="8">
        <v>1</v>
      </c>
      <c r="G17" s="8">
        <f>E17*F17</f>
        <v>455</v>
      </c>
      <c r="H17" s="9" t="s">
        <v>41</v>
      </c>
      <c r="I17" s="15"/>
      <c r="J17" s="16"/>
    </row>
    <row r="18" spans="2:10" ht="51.75" customHeight="1" x14ac:dyDescent="0.25">
      <c r="B18" s="17" t="s">
        <v>42</v>
      </c>
      <c r="C18" s="18" t="s">
        <v>43</v>
      </c>
      <c r="D18" s="19" t="s">
        <v>44</v>
      </c>
      <c r="E18" s="19">
        <f>E17*0.9*0.75</f>
        <v>307.125</v>
      </c>
      <c r="F18" s="19">
        <v>1</v>
      </c>
      <c r="G18" s="19">
        <f>F18*E18</f>
        <v>307.125</v>
      </c>
      <c r="H18" s="18" t="s">
        <v>45</v>
      </c>
      <c r="I18" s="20"/>
      <c r="J18" s="21">
        <f t="shared" ref="J18:J24" si="1">I18*G18</f>
        <v>0</v>
      </c>
    </row>
    <row r="19" spans="2:10" ht="37.5" customHeight="1" x14ac:dyDescent="0.25">
      <c r="B19" s="17" t="s">
        <v>46</v>
      </c>
      <c r="C19" s="18" t="s">
        <v>47</v>
      </c>
      <c r="D19" s="19" t="s">
        <v>44</v>
      </c>
      <c r="E19" s="19">
        <f>E17*0.8*0.75</f>
        <v>273</v>
      </c>
      <c r="F19" s="19">
        <v>1</v>
      </c>
      <c r="G19" s="19">
        <f>F19*E19</f>
        <v>273</v>
      </c>
      <c r="H19" s="18" t="s">
        <v>45</v>
      </c>
      <c r="I19" s="20"/>
      <c r="J19" s="21">
        <f t="shared" si="1"/>
        <v>0</v>
      </c>
    </row>
    <row r="20" spans="2:10" ht="37.5" customHeight="1" x14ac:dyDescent="0.25">
      <c r="B20" s="17" t="s">
        <v>48</v>
      </c>
      <c r="C20" s="18" t="s">
        <v>49</v>
      </c>
      <c r="D20" s="19" t="s">
        <v>44</v>
      </c>
      <c r="E20" s="19">
        <f>E19</f>
        <v>273</v>
      </c>
      <c r="F20" s="19">
        <v>1</v>
      </c>
      <c r="G20" s="19">
        <f>F20*E20</f>
        <v>273</v>
      </c>
      <c r="H20" s="18" t="s">
        <v>45</v>
      </c>
      <c r="I20" s="20"/>
      <c r="J20" s="21">
        <f t="shared" si="1"/>
        <v>0</v>
      </c>
    </row>
    <row r="21" spans="2:10" ht="37.5" customHeight="1" x14ac:dyDescent="0.25">
      <c r="B21" s="17" t="s">
        <v>50</v>
      </c>
      <c r="C21" s="18" t="s">
        <v>51</v>
      </c>
      <c r="D21" s="19" t="s">
        <v>52</v>
      </c>
      <c r="E21" s="19">
        <f>2*E17*0.75</f>
        <v>682.5</v>
      </c>
      <c r="F21" s="19">
        <v>1</v>
      </c>
      <c r="G21" s="19">
        <f>F21*E21</f>
        <v>682.5</v>
      </c>
      <c r="H21" s="18" t="s">
        <v>53</v>
      </c>
      <c r="I21" s="20"/>
      <c r="J21" s="21">
        <f t="shared" si="1"/>
        <v>0</v>
      </c>
    </row>
    <row r="22" spans="2:10" ht="37.5" customHeight="1" x14ac:dyDescent="0.25">
      <c r="B22" s="17" t="s">
        <v>54</v>
      </c>
      <c r="C22" s="18" t="s">
        <v>55</v>
      </c>
      <c r="D22" s="19" t="s">
        <v>52</v>
      </c>
      <c r="E22" s="19">
        <f>E17*0.75</f>
        <v>341.25</v>
      </c>
      <c r="F22" s="19">
        <v>1</v>
      </c>
      <c r="G22" s="19">
        <f>F22*E22</f>
        <v>341.25</v>
      </c>
      <c r="H22" s="18" t="s">
        <v>53</v>
      </c>
      <c r="I22" s="20"/>
      <c r="J22" s="21">
        <f t="shared" si="1"/>
        <v>0</v>
      </c>
    </row>
    <row r="23" spans="2:10" ht="37.5" customHeight="1" x14ac:dyDescent="0.25">
      <c r="B23" s="17" t="s">
        <v>56</v>
      </c>
      <c r="C23" s="18" t="s">
        <v>57</v>
      </c>
      <c r="D23" s="19" t="s">
        <v>15</v>
      </c>
      <c r="E23" s="19">
        <f>E17</f>
        <v>455</v>
      </c>
      <c r="F23" s="19">
        <v>8</v>
      </c>
      <c r="G23" s="19">
        <f>E23*F23</f>
        <v>3640</v>
      </c>
      <c r="H23" s="18" t="s">
        <v>36</v>
      </c>
      <c r="I23" s="20"/>
      <c r="J23" s="21">
        <f t="shared" si="1"/>
        <v>0</v>
      </c>
    </row>
    <row r="24" spans="2:10" ht="114" customHeight="1" x14ac:dyDescent="0.25">
      <c r="B24" s="17" t="s">
        <v>58</v>
      </c>
      <c r="C24" s="18" t="s">
        <v>59</v>
      </c>
      <c r="D24" s="19" t="s">
        <v>28</v>
      </c>
      <c r="E24" s="12">
        <v>11</v>
      </c>
      <c r="F24" s="19">
        <v>1</v>
      </c>
      <c r="G24" s="19">
        <f>E24*F24</f>
        <v>11</v>
      </c>
      <c r="H24" s="18" t="s">
        <v>60</v>
      </c>
      <c r="I24" s="20"/>
      <c r="J24" s="21">
        <f t="shared" si="1"/>
        <v>0</v>
      </c>
    </row>
    <row r="26" spans="2:10" ht="80.25" customHeight="1" x14ac:dyDescent="0.25">
      <c r="B26" s="17" t="s">
        <v>61</v>
      </c>
      <c r="C26" s="24" t="s">
        <v>62</v>
      </c>
      <c r="D26" s="19"/>
      <c r="E26" s="19"/>
      <c r="F26" s="19"/>
      <c r="G26" s="19"/>
      <c r="H26" s="18"/>
      <c r="I26" s="21"/>
      <c r="J26" s="25">
        <f>SUM(J6:J24)</f>
        <v>0</v>
      </c>
    </row>
    <row r="28" spans="2:10" x14ac:dyDescent="0.25">
      <c r="J28" s="26"/>
    </row>
  </sheetData>
  <mergeCells count="4">
    <mergeCell ref="I6:J8"/>
    <mergeCell ref="I10:J10"/>
    <mergeCell ref="I14:J14"/>
    <mergeCell ref="I16:J17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Offer</vt:lpstr>
      <vt:lpstr>Offer!Print_Area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I.P.A. - Works Department - Konstantinos Gkountas</dc:creator>
  <cp:lastModifiedBy>I.P.A. - Works Department - Konstantinos Goudas</cp:lastModifiedBy>
  <dcterms:created xsi:type="dcterms:W3CDTF">2015-06-05T18:19:34Z</dcterms:created>
  <dcterms:modified xsi:type="dcterms:W3CDTF">2025-02-03T10:00:48Z</dcterms:modified>
</cp:coreProperties>
</file>